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<sst xmlns="http://schemas.openxmlformats.org/spreadsheetml/2006/main" count="53" uniqueCount="20">
  <si>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Masse</t>
  </si>
  <si>
    <t>Temperatur</t>
  </si>
  <si>
    <t>Wärmekap.</t>
  </si>
  <si>
    <t>kg</t>
  </si>
  <si>
    <t>°C</t>
  </si>
  <si>
    <t>kJ/(kg*K)</t>
  </si>
  <si>
    <t>Zubrühen 1</t>
  </si>
  <si>
    <t>Zubrühen 2</t>
  </si>
  <si>
    <t>Zubrühen 3</t>
  </si>
  <si>
    <t>Schüttung</t>
  </si>
  <si>
    <t>Ergebnis</t>
  </si>
  <si>
    <t>Einmaisch-wasser</t>
  </si>
  <si>
    <t>Bottich-maische</t>
  </si>
  <si>
    <t>Abkühlung pro Rast</t>
  </si>
  <si>
    <t>K</t>
  </si>
  <si>
    <t>Dekoktion?</t>
  </si>
  <si>
    <t>0 = zus. Wasser,
1 = Kochmaische</t>
  </si>
  <si>
    <t>gelb: Eingabe-
felder</t>
  </si>
  <si>
    <t>Volumen</t>
  </si>
  <si>
    <t>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</si>
</sst>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 quotePrefix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3" xfId="0" applyNumberFormat="1" applyFill="1" applyBorder="1" applyAlignment="1">
      <alignment/>
    </xf>
    <xf numFmtId="0" fontId="0" fillId="7" borderId="13" xfId="0" applyFill="1" applyBorder="1" applyAlignment="1">
      <alignment/>
    </xf>
    <xf numFmtId="164" fontId="22" fillId="7" borderId="14" xfId="0" applyNumberFormat="1" applyFont="1" applyFill="1" applyBorder="1" applyAlignment="1">
      <alignment/>
    </xf>
    <xf numFmtId="164" fontId="22" fillId="7" borderId="15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20" xfId="0" applyNumberFormat="1" applyFill="1" applyBorder="1" applyAlignment="1">
      <alignment/>
    </xf>
    <xf numFmtId="164" fontId="22" fillId="0" borderId="21" xfId="0" applyNumberFormat="1" applyFont="1" applyBorder="1" applyAlignment="1">
      <alignment/>
    </xf>
    <xf numFmtId="0" fontId="0" fillId="7" borderId="12" xfId="0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7" borderId="0" xfId="0" applyFill="1" applyAlignment="1">
      <alignment wrapText="1"/>
    </xf>
    <xf numFmtId="164" fontId="0" fillId="0" borderId="22" xfId="0" applyNumberFormat="1" applyBorder="1" applyAlignment="1">
      <alignment/>
    </xf>
    <xf numFmtId="164" fontId="22" fillId="0" borderId="23" xfId="0" applyNumberFormat="1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8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3" max="3" width="16.421875" style="0" customWidth="1"/>
  </cols>
  <sheetData>
    <row r="2" spans="2:8" ht="45.75" thickBot="1">
      <c r="B2" s="1"/>
      <c r="C2" s="1"/>
      <c r="D2" s="8" t="s">
        <v>9</v>
      </c>
      <c r="E2" s="9" t="s">
        <v>11</v>
      </c>
      <c r="F2" s="8" t="s">
        <v>10</v>
      </c>
      <c r="H2" s="24" t="s">
        <v>17</v>
      </c>
    </row>
    <row r="3" spans="2:6" ht="15">
      <c r="B3" s="1" t="s">
        <v>0</v>
      </c>
      <c r="C3" s="7" t="s">
        <v>3</v>
      </c>
      <c r="D3" s="12">
        <v>9</v>
      </c>
      <c r="E3" s="13">
        <v>20</v>
      </c>
      <c r="F3" s="14">
        <f>D3+E3</f>
        <v>29</v>
      </c>
    </row>
    <row r="4" spans="2:6" ht="15">
      <c r="B4" s="1" t="s">
        <v>18</v>
      </c>
      <c r="C4" s="7" t="s">
        <v>19</v>
      </c>
      <c r="D4" s="26"/>
      <c r="E4" s="29">
        <f>E3</f>
        <v>20</v>
      </c>
      <c r="F4" s="27">
        <f>E4+0.75*D3</f>
        <v>26.75</v>
      </c>
    </row>
    <row r="5" spans="2:6" ht="15">
      <c r="B5" s="1" t="s">
        <v>2</v>
      </c>
      <c r="C5" s="7" t="s">
        <v>5</v>
      </c>
      <c r="D5" s="15">
        <v>1.7</v>
      </c>
      <c r="E5" s="4">
        <v>4.2</v>
      </c>
      <c r="F5" s="16">
        <f>(D3*D5+E3*E5)/F3</f>
        <v>3.424137931034483</v>
      </c>
    </row>
    <row r="6" spans="2:6" ht="15.75" thickBot="1">
      <c r="B6" s="1" t="s">
        <v>1</v>
      </c>
      <c r="C6" s="7" t="s">
        <v>4</v>
      </c>
      <c r="D6" s="17">
        <v>20</v>
      </c>
      <c r="E6" s="18">
        <v>49</v>
      </c>
      <c r="F6" s="19">
        <f>(D3*D5*D6+E3*E5*E6)/(F3*F5)</f>
        <v>44.531722054380666</v>
      </c>
    </row>
    <row r="7" spans="2:6" ht="30">
      <c r="B7" s="2" t="s">
        <v>13</v>
      </c>
      <c r="C7" s="1" t="s">
        <v>14</v>
      </c>
      <c r="D7" s="10"/>
      <c r="E7" s="10"/>
      <c r="F7" s="11">
        <v>-1</v>
      </c>
    </row>
    <row r="9" spans="2:6" ht="30">
      <c r="B9" s="1"/>
      <c r="C9" s="1"/>
      <c r="D9" s="2" t="s">
        <v>12</v>
      </c>
      <c r="E9" s="5" t="s">
        <v>6</v>
      </c>
      <c r="F9" s="1" t="s">
        <v>10</v>
      </c>
    </row>
    <row r="10" spans="2:6" ht="30.75" thickBot="1">
      <c r="B10" s="1" t="s">
        <v>15</v>
      </c>
      <c r="C10" s="6" t="s">
        <v>16</v>
      </c>
      <c r="D10" s="8"/>
      <c r="E10" s="20">
        <v>0</v>
      </c>
      <c r="F10" s="8"/>
    </row>
    <row r="11" spans="2:6" ht="15">
      <c r="B11" s="1" t="s">
        <v>0</v>
      </c>
      <c r="C11" s="7" t="s">
        <v>3</v>
      </c>
      <c r="D11" s="21">
        <f>IF(E10=1,F3-E11,IF(E10=0,F3,0))</f>
        <v>29</v>
      </c>
      <c r="E11" s="13">
        <v>8</v>
      </c>
      <c r="F11" s="14">
        <f>D11+E11</f>
        <v>37</v>
      </c>
    </row>
    <row r="12" spans="2:6" ht="15">
      <c r="B12" s="1" t="s">
        <v>18</v>
      </c>
      <c r="C12" s="7" t="s">
        <v>19</v>
      </c>
      <c r="D12" s="28">
        <f>IF(E10=1,F4-E12,IF(E10=0,F4,0))</f>
        <v>26.75</v>
      </c>
      <c r="E12" s="29">
        <f>IF(E10=1,E11*F4/F3,IF(E10=0,E11,0))</f>
        <v>8</v>
      </c>
      <c r="F12" s="25">
        <f>D12+E12</f>
        <v>34.75</v>
      </c>
    </row>
    <row r="13" spans="2:6" ht="15">
      <c r="B13" s="1" t="s">
        <v>2</v>
      </c>
      <c r="C13" s="7" t="s">
        <v>5</v>
      </c>
      <c r="D13" s="22">
        <f>F5</f>
        <v>3.424137931034483</v>
      </c>
      <c r="E13" s="3">
        <f>IF(E10=1,F5,IF(E10=0,E5,0))</f>
        <v>4.2</v>
      </c>
      <c r="F13" s="16">
        <f>(D11*D13+E11*E13)/F11</f>
        <v>3.591891891891892</v>
      </c>
    </row>
    <row r="14" spans="2:6" ht="15.75" thickBot="1">
      <c r="B14" s="1" t="s">
        <v>1</v>
      </c>
      <c r="C14" s="7" t="s">
        <v>4</v>
      </c>
      <c r="D14" s="23">
        <f>F6+F7</f>
        <v>43.531722054380666</v>
      </c>
      <c r="E14" s="18">
        <v>95</v>
      </c>
      <c r="F14" s="19">
        <f>(D11*D13*D14+E11*E13*E14)/(F11*F13)</f>
        <v>56.54401805869074</v>
      </c>
    </row>
    <row r="16" spans="2:6" ht="30">
      <c r="B16" s="1"/>
      <c r="C16" s="1"/>
      <c r="D16" s="2" t="s">
        <v>12</v>
      </c>
      <c r="E16" s="5" t="s">
        <v>7</v>
      </c>
      <c r="F16" s="1" t="s">
        <v>10</v>
      </c>
    </row>
    <row r="17" spans="2:6" ht="30.75" thickBot="1">
      <c r="B17" s="1" t="s">
        <v>15</v>
      </c>
      <c r="C17" s="6" t="s">
        <v>16</v>
      </c>
      <c r="D17" s="8"/>
      <c r="E17" s="20">
        <v>1</v>
      </c>
      <c r="F17" s="8"/>
    </row>
    <row r="18" spans="2:6" ht="15">
      <c r="B18" s="1" t="s">
        <v>0</v>
      </c>
      <c r="C18" s="7" t="s">
        <v>3</v>
      </c>
      <c r="D18" s="21">
        <f>IF(E17=1,F11-E18,IF(E17=0,F11,0))</f>
        <v>28</v>
      </c>
      <c r="E18" s="13">
        <v>9</v>
      </c>
      <c r="F18" s="14">
        <f>D18+E18</f>
        <v>37</v>
      </c>
    </row>
    <row r="19" spans="2:6" s="30" customFormat="1" ht="15">
      <c r="B19" s="1" t="s">
        <v>18</v>
      </c>
      <c r="C19" s="7" t="s">
        <v>19</v>
      </c>
      <c r="D19" s="28">
        <f>IF(E17=1,F12-E19,IF(E17=0,F12,0))</f>
        <v>26.2972972972973</v>
      </c>
      <c r="E19" s="29">
        <f>IF(E17=1,E18*F12/F11,IF(E17=0,E18,0))</f>
        <v>8.452702702702704</v>
      </c>
      <c r="F19" s="25">
        <f>D19+E19</f>
        <v>34.75</v>
      </c>
    </row>
    <row r="20" spans="2:6" ht="15">
      <c r="B20" s="1" t="s">
        <v>2</v>
      </c>
      <c r="C20" s="7" t="s">
        <v>5</v>
      </c>
      <c r="D20" s="22">
        <f>F13</f>
        <v>3.591891891891892</v>
      </c>
      <c r="E20" s="3">
        <f>IF(E17=1,F13,IF(E17=0,E5,0))</f>
        <v>3.591891891891892</v>
      </c>
      <c r="F20" s="16">
        <f>(D18*D20+E18*E20)/F18</f>
        <v>3.591891891891892</v>
      </c>
    </row>
    <row r="21" spans="2:6" ht="15.75" thickBot="1">
      <c r="B21" s="1" t="s">
        <v>1</v>
      </c>
      <c r="C21" s="7" t="s">
        <v>4</v>
      </c>
      <c r="D21" s="23">
        <f>F7+F14</f>
        <v>55.54401805869074</v>
      </c>
      <c r="E21" s="18">
        <v>95</v>
      </c>
      <c r="F21" s="19">
        <f>(D18*D20*D21+E18*E20*E21)/(F18*F20)</f>
        <v>65.14141907144163</v>
      </c>
    </row>
    <row r="23" spans="2:6" ht="30">
      <c r="B23" s="1"/>
      <c r="C23" s="1"/>
      <c r="D23" s="2" t="s">
        <v>12</v>
      </c>
      <c r="E23" s="5" t="s">
        <v>8</v>
      </c>
      <c r="F23" s="1" t="s">
        <v>10</v>
      </c>
    </row>
    <row r="24" spans="2:6" ht="30.75" thickBot="1">
      <c r="B24" s="1" t="s">
        <v>15</v>
      </c>
      <c r="C24" s="6" t="s">
        <v>16</v>
      </c>
      <c r="D24" s="8"/>
      <c r="E24" s="20">
        <v>1</v>
      </c>
      <c r="F24" s="8"/>
    </row>
    <row r="25" spans="2:6" ht="15">
      <c r="B25" s="1" t="s">
        <v>0</v>
      </c>
      <c r="C25" s="7" t="s">
        <v>3</v>
      </c>
      <c r="D25" s="21">
        <f>IF(E24=1,F18-E25,IF(E24=0,F18,0))</f>
        <v>24</v>
      </c>
      <c r="E25" s="13">
        <v>13</v>
      </c>
      <c r="F25" s="14">
        <f>D25+E25</f>
        <v>37</v>
      </c>
    </row>
    <row r="26" spans="2:6" s="30" customFormat="1" ht="15">
      <c r="B26" s="1" t="s">
        <v>18</v>
      </c>
      <c r="C26" s="7" t="s">
        <v>19</v>
      </c>
      <c r="D26" s="28">
        <f>IF(E24=1,F19-E26,IF(E24=0,F19,0))</f>
        <v>22.54054054054054</v>
      </c>
      <c r="E26" s="29">
        <f>IF(E24=1,E25*F19/F18,IF(E24=0,E25,0))</f>
        <v>12.20945945945946</v>
      </c>
      <c r="F26" s="25">
        <f>D26+E26</f>
        <v>34.75</v>
      </c>
    </row>
    <row r="27" spans="2:6" ht="15">
      <c r="B27" s="1" t="s">
        <v>2</v>
      </c>
      <c r="C27" s="7" t="s">
        <v>5</v>
      </c>
      <c r="D27" s="22">
        <f>F20</f>
        <v>3.591891891891892</v>
      </c>
      <c r="E27" s="3">
        <f>IF(E24=1,F20,IF(E24=0,E5,0))</f>
        <v>3.591891891891892</v>
      </c>
      <c r="F27" s="16">
        <f>(D25*D27+E25*E27)/F25</f>
        <v>3.5918918918918914</v>
      </c>
    </row>
    <row r="28" spans="2:6" ht="15.75" thickBot="1">
      <c r="B28" s="1" t="s">
        <v>1</v>
      </c>
      <c r="C28" s="7" t="s">
        <v>4</v>
      </c>
      <c r="D28" s="23">
        <f>F7+F21</f>
        <v>64.14141907144163</v>
      </c>
      <c r="E28" s="18">
        <v>95</v>
      </c>
      <c r="F28" s="19">
        <f>(D25*D27*D28+E25*E27*E28)/(F25*F27)</f>
        <v>74.98362318147566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BMW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Moritz Gretzschel</dc:creator>
  <cp:keywords/>
  <dc:description/>
  <cp:lastModifiedBy>Gretzschel, Moritz</cp:lastModifiedBy>
  <cp:lastPrinted>2010-03-04T08:41:06Z</cp:lastPrinted>
  <dcterms:created xsi:type="dcterms:W3CDTF">2010-03-04T08:14:21Z</dcterms:created>
  <dcterms:modified xsi:type="dcterms:W3CDTF">2017-02-02T12:05:02Z</dcterms:modified>
  <cp:category/>
  <cp:version/>
  <cp:contentType/>
  <cp:contentStatus/>
</cp:coreProperties>
</file>